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665"/>
  </bookViews>
  <sheets>
    <sheet name="控制价" sheetId="1" r:id="rId1"/>
  </sheets>
  <definedNames>
    <definedName name="_xlnm.Print_Area" localSheetId="0">控制价!$A$1:$J$87</definedName>
  </definedNames>
  <calcPr calcId="144525"/>
</workbook>
</file>

<file path=xl/sharedStrings.xml><?xml version="1.0" encoding="utf-8"?>
<sst xmlns="http://schemas.openxmlformats.org/spreadsheetml/2006/main" count="220" uniqueCount="146">
  <si>
    <t>滨湖人文项目看房接待、开盘、职工推荐会服务控制价</t>
  </si>
  <si>
    <t>一、看房接待活动</t>
  </si>
  <si>
    <t>序号</t>
  </si>
  <si>
    <t>类目</t>
  </si>
  <si>
    <t>规格</t>
  </si>
  <si>
    <t>数量</t>
  </si>
  <si>
    <t>单位</t>
  </si>
  <si>
    <t>单价</t>
  </si>
  <si>
    <t>总价</t>
  </si>
  <si>
    <t>备注</t>
  </si>
  <si>
    <t>短信系统</t>
  </si>
  <si>
    <t>发送通知短信</t>
  </si>
  <si>
    <t>条</t>
  </si>
  <si>
    <t>贵宾椅</t>
  </si>
  <si>
    <t>租（1-3天）</t>
  </si>
  <si>
    <t>把</t>
  </si>
  <si>
    <t>便携式扩音器</t>
  </si>
  <si>
    <t>采购，可重复利用</t>
  </si>
  <si>
    <t>个</t>
  </si>
  <si>
    <t>消毒湿巾</t>
  </si>
  <si>
    <t>清风</t>
  </si>
  <si>
    <t>片</t>
  </si>
  <si>
    <t>岗亭伞</t>
  </si>
  <si>
    <t>3m圆形</t>
  </si>
  <si>
    <t>体温枪</t>
  </si>
  <si>
    <t>/</t>
  </si>
  <si>
    <t>鸟瞰图灯箱</t>
  </si>
  <si>
    <t>1.7*1.8m</t>
  </si>
  <si>
    <t>区位图灯箱</t>
  </si>
  <si>
    <t>1.75*1.8m</t>
  </si>
  <si>
    <t>信息公示栏</t>
  </si>
  <si>
    <t>1.7*1.75m(含亚克力盒）</t>
  </si>
  <si>
    <t>㎡</t>
  </si>
  <si>
    <t>国产灯布</t>
  </si>
  <si>
    <t>高精度530喷绘</t>
  </si>
  <si>
    <t>仿真草皮</t>
  </si>
  <si>
    <t>厚20mm</t>
  </si>
  <si>
    <t>玻璃贴膜</t>
  </si>
  <si>
    <t>磨砂</t>
  </si>
  <si>
    <t>pvc字</t>
  </si>
  <si>
    <t>厚度15mm</t>
  </si>
  <si>
    <t>cm</t>
  </si>
  <si>
    <t>户型臂贴</t>
  </si>
  <si>
    <t>8公分不干胶，裁圆</t>
  </si>
  <si>
    <t>张</t>
  </si>
  <si>
    <t>德国大棚</t>
  </si>
  <si>
    <t>铝合金、钢支架、双面PVC涂层布顶棚和外围结构、PVC采光窗户租（1-3天）</t>
  </si>
  <si>
    <t>矿泉水</t>
  </si>
  <si>
    <t>怡宝</t>
  </si>
  <si>
    <t>瓶</t>
  </si>
  <si>
    <t>立屏展架</t>
  </si>
  <si>
    <t>常规</t>
  </si>
  <si>
    <t>套</t>
  </si>
  <si>
    <t>交标牌</t>
  </si>
  <si>
    <t>pvc</t>
  </si>
  <si>
    <t>块</t>
  </si>
  <si>
    <t>地毯</t>
  </si>
  <si>
    <t>灰色</t>
  </si>
  <si>
    <t>签到桌</t>
  </si>
  <si>
    <t>0.45*1.5M以上,含桌布</t>
  </si>
  <si>
    <t>客服人员</t>
  </si>
  <si>
    <t>10天</t>
  </si>
  <si>
    <t>人</t>
  </si>
  <si>
    <t>秩序保安</t>
  </si>
  <si>
    <t>保洁阿姨</t>
  </si>
  <si>
    <t>小计：</t>
  </si>
  <si>
    <t xml:space="preserve">                  税率</t>
  </si>
  <si>
    <t>合计</t>
  </si>
  <si>
    <t>二、开盘活动（签约布场）</t>
  </si>
  <si>
    <t>会议厅</t>
  </si>
  <si>
    <t>200-300平方</t>
  </si>
  <si>
    <t>天</t>
  </si>
  <si>
    <t>桌子+桌布（4天）</t>
  </si>
  <si>
    <t>签到区*2；按揭*8；审核*2；财务*4；复印1；合同打印*8；合同签署*5；复核*2</t>
  </si>
  <si>
    <t>桌卡</t>
  </si>
  <si>
    <t>含A4珠光内页</t>
  </si>
  <si>
    <t>签约流程提示卡</t>
  </si>
  <si>
    <t>A4白卡纸</t>
  </si>
  <si>
    <t>售后服务卡</t>
  </si>
  <si>
    <t>办理完成章</t>
  </si>
  <si>
    <t>与原件一致章</t>
  </si>
  <si>
    <t>全宗号章</t>
  </si>
  <si>
    <t>臂贴</t>
  </si>
  <si>
    <t>1-320；10cm</t>
  </si>
  <si>
    <t>加厚，立屏展架+KT板</t>
  </si>
  <si>
    <t>签到区、按揭区、财务区、审核区、复印区、打印区、合同签署区、复核区、项目指引*2</t>
  </si>
  <si>
    <t>贵宾椅子（4天）</t>
  </si>
  <si>
    <t>签到区*8；按揭*32；审核*8；财务*16；复印*2；合同打印*16；合同签署*20；复核*4；休息区*40；备10</t>
  </si>
  <si>
    <t>插线板</t>
  </si>
  <si>
    <t>公牛，6插三孔，3m</t>
  </si>
  <si>
    <t>电脑租赁</t>
  </si>
  <si>
    <t>I5 固态，安装2013以上版本office</t>
  </si>
  <si>
    <t>台</t>
  </si>
  <si>
    <t>打印机租赁</t>
  </si>
  <si>
    <t>湿巾</t>
  </si>
  <si>
    <t>包</t>
  </si>
  <si>
    <t>印泥</t>
  </si>
  <si>
    <t>一米线</t>
  </si>
  <si>
    <t>计算器</t>
  </si>
  <si>
    <t>签约物料搭建与运输</t>
  </si>
  <si>
    <t>项</t>
  </si>
  <si>
    <t>营销中心桌椅搬运</t>
  </si>
  <si>
    <t>趟</t>
  </si>
  <si>
    <t>三、职工推介会</t>
  </si>
  <si>
    <t>酒店租赁</t>
  </si>
  <si>
    <t>融创乐园青花剧场</t>
  </si>
  <si>
    <t>签到桁架+单面黑白布</t>
  </si>
  <si>
    <t>3*5</t>
  </si>
  <si>
    <t>平方</t>
  </si>
  <si>
    <t>主题桁架</t>
  </si>
  <si>
    <t>含围裙桌布</t>
  </si>
  <si>
    <t>签到椅</t>
  </si>
  <si>
    <t>含椅套</t>
  </si>
  <si>
    <t>翻页笔</t>
  </si>
  <si>
    <t>麦克风</t>
  </si>
  <si>
    <t>支</t>
  </si>
  <si>
    <t>演讲台</t>
  </si>
  <si>
    <t>演讲台桌花</t>
  </si>
  <si>
    <t>新鲜花艺</t>
  </si>
  <si>
    <t>立屏展架+KT板</t>
  </si>
  <si>
    <t>水笔</t>
  </si>
  <si>
    <t>口罩</t>
  </si>
  <si>
    <t>盒</t>
  </si>
  <si>
    <t>冷餐</t>
  </si>
  <si>
    <t>糕点：（红丝绒慕斯 芒果慕斯 巧克力慕斯 抹茶慕斯 铜锣烧 彩针甜甜圈 巧克力豆曲奇饼）水果：（哈密瓜 圣女果 脐橙 凤梨）配置900份一次性餐盘，每场（上下午场）450份，两场900份。2名服务人员</t>
  </si>
  <si>
    <t>份</t>
  </si>
  <si>
    <t>奶茶</t>
  </si>
  <si>
    <t>现场制作</t>
  </si>
  <si>
    <t>杯</t>
  </si>
  <si>
    <t>冷餐桌</t>
  </si>
  <si>
    <t>电台主持人</t>
  </si>
  <si>
    <t>执行人员</t>
  </si>
  <si>
    <t>物料装袋、现场配合</t>
  </si>
  <si>
    <t>安保</t>
  </si>
  <si>
    <t>含服装、安全方案及场地审批</t>
  </si>
  <si>
    <t>印刷类采购</t>
  </si>
  <si>
    <t>人员服务费</t>
  </si>
  <si>
    <t>工日</t>
  </si>
  <si>
    <t>物料运输、布场搭建</t>
  </si>
  <si>
    <t>管理费</t>
  </si>
  <si>
    <t>总金额的2%</t>
  </si>
  <si>
    <t>总计</t>
  </si>
  <si>
    <t>备注：1、单价为综合单价，包含人工、材料、机械、管理费、利润、税金等一切费用。</t>
  </si>
  <si>
    <t>2、数量为暂估的数量，最终以经过业甲方确认的实际数量进行结算。</t>
  </si>
  <si>
    <t>编制人：</t>
  </si>
  <si>
    <t>审核人：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</si>
</sst>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_ * #,##0_ ;_ * \-#,##0_ ;_ * &quot;-&quot;??_ ;_ @_ "/>
  </numFmts>
  <fonts count="26">
    <font>
      <sz val="11"/>
      <color indexed="8"/>
      <name val="宋体"/>
      <charset val="134"/>
    </font>
    <font>
      <sz val="11"/>
      <color indexed="8"/>
      <name val="微软雅黑"/>
      <charset val="134"/>
    </font>
    <font>
      <b/>
      <sz val="14"/>
      <color indexed="8"/>
      <name val="微软雅黑"/>
      <charset val="134"/>
    </font>
    <font>
      <b/>
      <sz val="11"/>
      <color indexed="8"/>
      <name val="微软雅黑"/>
      <charset val="134"/>
    </font>
    <font>
      <sz val="11"/>
      <name val="微软雅黑"/>
      <charset val="134"/>
    </font>
    <font>
      <sz val="11"/>
      <color indexed="10"/>
      <name val="微软雅黑"/>
      <charset val="134"/>
    </font>
    <font>
      <sz val="11"/>
      <color theme="1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 applyBorder="0">
      <alignment vertical="center"/>
    </xf>
    <xf numFmtId="42" fontId="6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2" fillId="12" borderId="6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6" fillId="7" borderId="5" applyNumberFormat="0" applyFont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24" fillId="9" borderId="11" applyNumberFormat="0" applyAlignment="0" applyProtection="0">
      <alignment vertical="center"/>
    </xf>
    <xf numFmtId="0" fontId="8" fillId="9" borderId="6" applyNumberFormat="0" applyAlignment="0" applyProtection="0">
      <alignment vertical="center"/>
    </xf>
    <xf numFmtId="0" fontId="25" fillId="28" borderId="12" applyNumberFormat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0" fillId="2" borderId="0" xfId="0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176" fontId="0" fillId="0" borderId="0" xfId="8" applyNumberFormat="1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176" fontId="3" fillId="0" borderId="1" xfId="8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right" vertical="center"/>
    </xf>
    <xf numFmtId="176" fontId="1" fillId="0" borderId="1" xfId="8" applyNumberFormat="1" applyFont="1" applyFill="1" applyBorder="1" applyAlignment="1">
      <alignment horizontal="center" vertical="center"/>
    </xf>
    <xf numFmtId="176" fontId="1" fillId="2" borderId="1" xfId="8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right" vertical="center"/>
    </xf>
    <xf numFmtId="176" fontId="1" fillId="4" borderId="1" xfId="8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176" fontId="3" fillId="2" borderId="1" xfId="8" applyNumberFormat="1" applyFont="1" applyFill="1" applyBorder="1" applyAlignment="1">
      <alignment horizontal="center" vertical="center"/>
    </xf>
    <xf numFmtId="9" fontId="1" fillId="2" borderId="1" xfId="0" applyNumberFormat="1" applyFont="1" applyFill="1" applyBorder="1" applyAlignment="1">
      <alignment horizontal="center" vertical="center"/>
    </xf>
    <xf numFmtId="176" fontId="1" fillId="2" borderId="1" xfId="8" applyNumberFormat="1" applyFont="1" applyFill="1" applyBorder="1" applyAlignment="1">
      <alignment horizontal="right" vertical="center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left" vertical="center"/>
    </xf>
    <xf numFmtId="176" fontId="3" fillId="4" borderId="1" xfId="8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176" fontId="3" fillId="5" borderId="1" xfId="8" applyNumberFormat="1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176" fontId="3" fillId="6" borderId="1" xfId="8" applyNumberFormat="1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7"/>
  <sheetViews>
    <sheetView tabSelected="1" view="pageBreakPreview" zoomScaleNormal="100" topLeftCell="A59" workbookViewId="0">
      <selection activeCell="G4" sqref="G4:G29"/>
    </sheetView>
  </sheetViews>
  <sheetFormatPr defaultColWidth="8.75" defaultRowHeight="13.5"/>
  <cols>
    <col min="1" max="1" width="8.75" style="3"/>
    <col min="2" max="2" width="32.125" style="3" customWidth="1"/>
    <col min="3" max="3" width="50.625" style="3" customWidth="1"/>
    <col min="4" max="4" width="8.875" style="4"/>
    <col min="5" max="5" width="8.75" style="4"/>
    <col min="6" max="6" width="11.5" style="4" customWidth="1"/>
    <col min="7" max="7" width="10.875" style="5" customWidth="1"/>
    <col min="8" max="9" width="10.875" style="6" hidden="1" customWidth="1"/>
    <col min="10" max="10" width="35" style="4" customWidth="1"/>
    <col min="11" max="11" width="8.5" style="3" customWidth="1"/>
    <col min="12" max="12" width="7" style="3" customWidth="1"/>
    <col min="13" max="13" width="8.75" style="3"/>
    <col min="14" max="14" width="12.625" style="3"/>
    <col min="15" max="16384" width="8.75" style="3"/>
  </cols>
  <sheetData>
    <row r="1" ht="21" spans="1:10">
      <c r="A1" s="7" t="s">
        <v>0</v>
      </c>
      <c r="B1" s="7"/>
      <c r="C1" s="7"/>
      <c r="D1" s="7"/>
      <c r="E1" s="7"/>
      <c r="F1" s="7"/>
      <c r="G1" s="7"/>
      <c r="H1" s="8"/>
      <c r="I1" s="8"/>
      <c r="J1" s="7"/>
    </row>
    <row r="2" ht="21" spans="1:10">
      <c r="A2" s="9" t="s">
        <v>1</v>
      </c>
      <c r="B2" s="10"/>
      <c r="C2" s="10"/>
      <c r="D2" s="10"/>
      <c r="E2" s="10"/>
      <c r="F2" s="10"/>
      <c r="G2" s="10"/>
      <c r="H2" s="11"/>
      <c r="I2" s="11"/>
      <c r="J2" s="32"/>
    </row>
    <row r="3" ht="15" spans="1:10">
      <c r="A3" s="12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2" t="s">
        <v>7</v>
      </c>
      <c r="G3" s="13" t="s">
        <v>8</v>
      </c>
      <c r="H3" s="14" t="s">
        <v>7</v>
      </c>
      <c r="I3" s="14" t="s">
        <v>8</v>
      </c>
      <c r="J3" s="12" t="s">
        <v>9</v>
      </c>
    </row>
    <row r="4" ht="16.5" spans="1:10">
      <c r="A4" s="15">
        <v>1</v>
      </c>
      <c r="B4" s="15" t="s">
        <v>10</v>
      </c>
      <c r="C4" s="15" t="s">
        <v>11</v>
      </c>
      <c r="D4" s="15">
        <v>80000</v>
      </c>
      <c r="E4" s="15" t="s">
        <v>12</v>
      </c>
      <c r="F4" s="16">
        <v>0.08</v>
      </c>
      <c r="G4" s="17">
        <f>F4*D4</f>
        <v>6400</v>
      </c>
      <c r="H4" s="18"/>
      <c r="I4" s="24"/>
      <c r="J4" s="15"/>
    </row>
    <row r="5" ht="16.5" spans="1:10">
      <c r="A5" s="15">
        <v>2</v>
      </c>
      <c r="B5" s="15" t="s">
        <v>13</v>
      </c>
      <c r="C5" s="15" t="s">
        <v>14</v>
      </c>
      <c r="D5" s="15">
        <v>80</v>
      </c>
      <c r="E5" s="15" t="s">
        <v>15</v>
      </c>
      <c r="F5" s="16">
        <v>15</v>
      </c>
      <c r="G5" s="17">
        <f t="shared" ref="G5:G26" si="0">F5*D5</f>
        <v>1200</v>
      </c>
      <c r="H5" s="18"/>
      <c r="I5" s="24"/>
      <c r="J5" s="15"/>
    </row>
    <row r="6" ht="16.5" spans="1:10">
      <c r="A6" s="15">
        <v>3</v>
      </c>
      <c r="B6" s="19" t="s">
        <v>16</v>
      </c>
      <c r="C6" s="19" t="s">
        <v>17</v>
      </c>
      <c r="D6" s="19">
        <v>6</v>
      </c>
      <c r="E6" s="19" t="s">
        <v>18</v>
      </c>
      <c r="F6" s="20">
        <v>140</v>
      </c>
      <c r="G6" s="21">
        <f t="shared" si="0"/>
        <v>840</v>
      </c>
      <c r="H6" s="21"/>
      <c r="I6" s="33"/>
      <c r="J6" s="19"/>
    </row>
    <row r="7" ht="16.5" spans="1:10">
      <c r="A7" s="15">
        <v>4</v>
      </c>
      <c r="B7" s="19" t="s">
        <v>19</v>
      </c>
      <c r="C7" s="19" t="s">
        <v>20</v>
      </c>
      <c r="D7" s="19">
        <v>800</v>
      </c>
      <c r="E7" s="19" t="s">
        <v>21</v>
      </c>
      <c r="F7" s="20">
        <v>0.3</v>
      </c>
      <c r="G7" s="21">
        <f t="shared" si="0"/>
        <v>240</v>
      </c>
      <c r="H7" s="21"/>
      <c r="I7" s="33"/>
      <c r="J7" s="19"/>
    </row>
    <row r="8" ht="16.5" spans="1:10">
      <c r="A8" s="15">
        <v>5</v>
      </c>
      <c r="B8" s="19" t="s">
        <v>22</v>
      </c>
      <c r="C8" s="19" t="s">
        <v>23</v>
      </c>
      <c r="D8" s="19">
        <v>1</v>
      </c>
      <c r="E8" s="19" t="s">
        <v>18</v>
      </c>
      <c r="F8" s="20">
        <v>3500</v>
      </c>
      <c r="G8" s="21">
        <f t="shared" si="0"/>
        <v>3500</v>
      </c>
      <c r="H8" s="21"/>
      <c r="I8" s="33"/>
      <c r="J8" s="19"/>
    </row>
    <row r="9" ht="16.5" spans="1:10">
      <c r="A9" s="15">
        <v>6</v>
      </c>
      <c r="B9" s="19" t="s">
        <v>24</v>
      </c>
      <c r="C9" s="19" t="s">
        <v>25</v>
      </c>
      <c r="D9" s="19">
        <v>4</v>
      </c>
      <c r="E9" s="19" t="s">
        <v>18</v>
      </c>
      <c r="F9" s="20">
        <v>70</v>
      </c>
      <c r="G9" s="21">
        <f t="shared" si="0"/>
        <v>280</v>
      </c>
      <c r="H9" s="21"/>
      <c r="I9" s="33"/>
      <c r="J9" s="19"/>
    </row>
    <row r="10" s="1" customFormat="1" ht="16.5" spans="1:10">
      <c r="A10" s="15">
        <v>7</v>
      </c>
      <c r="B10" s="19" t="s">
        <v>26</v>
      </c>
      <c r="C10" s="19" t="s">
        <v>27</v>
      </c>
      <c r="D10" s="19">
        <v>1</v>
      </c>
      <c r="E10" s="19" t="s">
        <v>18</v>
      </c>
      <c r="F10" s="20">
        <f>1.7*1.8*500</f>
        <v>1530</v>
      </c>
      <c r="G10" s="21">
        <f t="shared" si="0"/>
        <v>1530</v>
      </c>
      <c r="H10" s="21"/>
      <c r="I10" s="33"/>
      <c r="J10" s="19"/>
    </row>
    <row r="11" s="1" customFormat="1" ht="16.5" spans="1:10">
      <c r="A11" s="15">
        <v>8</v>
      </c>
      <c r="B11" s="19" t="s">
        <v>28</v>
      </c>
      <c r="C11" s="19" t="s">
        <v>29</v>
      </c>
      <c r="D11" s="19">
        <v>1</v>
      </c>
      <c r="E11" s="19" t="s">
        <v>18</v>
      </c>
      <c r="F11" s="20">
        <f>1.75*1.8*500</f>
        <v>1575</v>
      </c>
      <c r="G11" s="21">
        <f t="shared" si="0"/>
        <v>1575</v>
      </c>
      <c r="H11" s="21"/>
      <c r="I11" s="33"/>
      <c r="J11" s="19"/>
    </row>
    <row r="12" s="1" customFormat="1" ht="16.5" spans="1:10">
      <c r="A12" s="15">
        <v>9</v>
      </c>
      <c r="B12" s="19" t="s">
        <v>30</v>
      </c>
      <c r="C12" s="19" t="s">
        <v>31</v>
      </c>
      <c r="D12" s="19">
        <v>3</v>
      </c>
      <c r="E12" s="19" t="s">
        <v>32</v>
      </c>
      <c r="F12" s="20">
        <v>800</v>
      </c>
      <c r="G12" s="21">
        <f t="shared" si="0"/>
        <v>2400</v>
      </c>
      <c r="H12" s="21"/>
      <c r="I12" s="33"/>
      <c r="J12" s="19"/>
    </row>
    <row r="13" ht="16.5" spans="1:10">
      <c r="A13" s="15">
        <v>10</v>
      </c>
      <c r="B13" s="19" t="s">
        <v>33</v>
      </c>
      <c r="C13" s="19" t="s">
        <v>34</v>
      </c>
      <c r="D13" s="19">
        <v>400</v>
      </c>
      <c r="E13" s="19" t="s">
        <v>32</v>
      </c>
      <c r="F13" s="20">
        <v>25</v>
      </c>
      <c r="G13" s="21">
        <f t="shared" si="0"/>
        <v>10000</v>
      </c>
      <c r="H13" s="21">
        <v>7500</v>
      </c>
      <c r="I13" s="33"/>
      <c r="J13" s="19"/>
    </row>
    <row r="14" ht="16.5" spans="1:10">
      <c r="A14" s="15">
        <v>11</v>
      </c>
      <c r="B14" s="19" t="s">
        <v>35</v>
      </c>
      <c r="C14" s="19" t="s">
        <v>36</v>
      </c>
      <c r="D14" s="19">
        <v>40</v>
      </c>
      <c r="E14" s="19" t="s">
        <v>32</v>
      </c>
      <c r="F14" s="20">
        <v>23.5</v>
      </c>
      <c r="G14" s="21">
        <f t="shared" si="0"/>
        <v>940</v>
      </c>
      <c r="H14" s="21"/>
      <c r="I14" s="33"/>
      <c r="J14" s="19"/>
    </row>
    <row r="15" ht="16.5" spans="1:10">
      <c r="A15" s="15">
        <v>12</v>
      </c>
      <c r="B15" s="19" t="s">
        <v>37</v>
      </c>
      <c r="C15" s="19" t="s">
        <v>38</v>
      </c>
      <c r="D15" s="19">
        <v>200</v>
      </c>
      <c r="E15" s="19" t="s">
        <v>32</v>
      </c>
      <c r="F15" s="20">
        <v>38</v>
      </c>
      <c r="G15" s="21">
        <f t="shared" si="0"/>
        <v>7600</v>
      </c>
      <c r="H15" s="21"/>
      <c r="I15" s="33"/>
      <c r="J15" s="19"/>
    </row>
    <row r="16" ht="16.5" spans="1:10">
      <c r="A16" s="15">
        <v>13</v>
      </c>
      <c r="B16" s="19" t="s">
        <v>39</v>
      </c>
      <c r="C16" s="19" t="s">
        <v>40</v>
      </c>
      <c r="D16" s="19">
        <v>6000</v>
      </c>
      <c r="E16" s="19" t="s">
        <v>41</v>
      </c>
      <c r="F16" s="20">
        <v>1.8</v>
      </c>
      <c r="G16" s="21">
        <f t="shared" si="0"/>
        <v>10800</v>
      </c>
      <c r="H16" s="21"/>
      <c r="I16" s="33"/>
      <c r="J16" s="19"/>
    </row>
    <row r="17" ht="16.5" spans="1:10">
      <c r="A17" s="15">
        <v>14</v>
      </c>
      <c r="B17" s="19" t="s">
        <v>42</v>
      </c>
      <c r="C17" s="19" t="s">
        <v>43</v>
      </c>
      <c r="D17" s="19">
        <v>5000</v>
      </c>
      <c r="E17" s="19" t="s">
        <v>44</v>
      </c>
      <c r="F17" s="20">
        <v>1</v>
      </c>
      <c r="G17" s="21">
        <f t="shared" si="0"/>
        <v>5000</v>
      </c>
      <c r="H17" s="21"/>
      <c r="I17" s="33"/>
      <c r="J17" s="19"/>
    </row>
    <row r="18" ht="34.5" customHeight="1" spans="1:10">
      <c r="A18" s="15">
        <v>15</v>
      </c>
      <c r="B18" s="19" t="s">
        <v>45</v>
      </c>
      <c r="C18" s="22" t="s">
        <v>46</v>
      </c>
      <c r="D18" s="19">
        <v>50</v>
      </c>
      <c r="E18" s="19" t="s">
        <v>32</v>
      </c>
      <c r="F18" s="20">
        <v>80</v>
      </c>
      <c r="G18" s="21">
        <f t="shared" si="0"/>
        <v>4000</v>
      </c>
      <c r="H18" s="21"/>
      <c r="I18" s="33"/>
      <c r="J18" s="19"/>
    </row>
    <row r="19" ht="16.5" spans="1:10">
      <c r="A19" s="15">
        <v>16</v>
      </c>
      <c r="B19" s="19" t="s">
        <v>47</v>
      </c>
      <c r="C19" s="19" t="s">
        <v>48</v>
      </c>
      <c r="D19" s="19">
        <v>500</v>
      </c>
      <c r="E19" s="19" t="s">
        <v>49</v>
      </c>
      <c r="F19" s="20">
        <v>2</v>
      </c>
      <c r="G19" s="21">
        <f t="shared" si="0"/>
        <v>1000</v>
      </c>
      <c r="H19" s="21"/>
      <c r="I19" s="33"/>
      <c r="J19" s="19"/>
    </row>
    <row r="20" ht="16.5" spans="1:10">
      <c r="A20" s="15">
        <v>17</v>
      </c>
      <c r="B20" s="19" t="s">
        <v>50</v>
      </c>
      <c r="C20" s="19" t="s">
        <v>51</v>
      </c>
      <c r="D20" s="19">
        <v>4</v>
      </c>
      <c r="E20" s="19" t="s">
        <v>52</v>
      </c>
      <c r="F20" s="20">
        <v>330</v>
      </c>
      <c r="G20" s="21">
        <f t="shared" si="0"/>
        <v>1320</v>
      </c>
      <c r="H20" s="21"/>
      <c r="I20" s="33"/>
      <c r="J20" s="19"/>
    </row>
    <row r="21" s="1" customFormat="1" ht="16.5" spans="1:10">
      <c r="A21" s="15">
        <v>18</v>
      </c>
      <c r="B21" s="19" t="s">
        <v>53</v>
      </c>
      <c r="C21" s="19" t="s">
        <v>54</v>
      </c>
      <c r="D21" s="19">
        <v>3</v>
      </c>
      <c r="E21" s="19" t="s">
        <v>55</v>
      </c>
      <c r="F21" s="20">
        <v>150</v>
      </c>
      <c r="G21" s="21">
        <f t="shared" si="0"/>
        <v>450</v>
      </c>
      <c r="H21" s="21"/>
      <c r="I21" s="33"/>
      <c r="J21" s="19"/>
    </row>
    <row r="22" ht="16.5" spans="1:10">
      <c r="A22" s="15">
        <v>19</v>
      </c>
      <c r="B22" s="19" t="s">
        <v>56</v>
      </c>
      <c r="C22" s="19" t="s">
        <v>57</v>
      </c>
      <c r="D22" s="19">
        <v>400</v>
      </c>
      <c r="E22" s="19" t="s">
        <v>32</v>
      </c>
      <c r="F22" s="20">
        <v>20</v>
      </c>
      <c r="G22" s="21">
        <f t="shared" si="0"/>
        <v>8000</v>
      </c>
      <c r="H22" s="21"/>
      <c r="I22" s="33"/>
      <c r="J22" s="19"/>
    </row>
    <row r="23" ht="16.5" spans="1:10">
      <c r="A23" s="15">
        <v>20</v>
      </c>
      <c r="B23" s="19" t="s">
        <v>58</v>
      </c>
      <c r="C23" s="19" t="s">
        <v>59</v>
      </c>
      <c r="D23" s="19">
        <v>2</v>
      </c>
      <c r="E23" s="19" t="s">
        <v>44</v>
      </c>
      <c r="F23" s="20">
        <v>120</v>
      </c>
      <c r="G23" s="21">
        <f t="shared" si="0"/>
        <v>240</v>
      </c>
      <c r="H23" s="21"/>
      <c r="I23" s="33"/>
      <c r="J23" s="19"/>
    </row>
    <row r="24" ht="16.5" spans="1:10">
      <c r="A24" s="15">
        <v>21</v>
      </c>
      <c r="B24" s="19" t="s">
        <v>60</v>
      </c>
      <c r="C24" s="19" t="s">
        <v>61</v>
      </c>
      <c r="D24" s="19">
        <v>2</v>
      </c>
      <c r="E24" s="19" t="s">
        <v>62</v>
      </c>
      <c r="F24" s="20">
        <v>3000</v>
      </c>
      <c r="G24" s="21">
        <f t="shared" si="0"/>
        <v>6000</v>
      </c>
      <c r="H24" s="21"/>
      <c r="I24" s="33"/>
      <c r="J24" s="19"/>
    </row>
    <row r="25" ht="16.5" spans="1:10">
      <c r="A25" s="15">
        <v>22</v>
      </c>
      <c r="B25" s="19" t="s">
        <v>63</v>
      </c>
      <c r="C25" s="19" t="s">
        <v>61</v>
      </c>
      <c r="D25" s="19">
        <v>2</v>
      </c>
      <c r="E25" s="19" t="s">
        <v>62</v>
      </c>
      <c r="F25" s="20">
        <v>3000</v>
      </c>
      <c r="G25" s="21">
        <f t="shared" si="0"/>
        <v>6000</v>
      </c>
      <c r="H25" s="21"/>
      <c r="I25" s="33"/>
      <c r="J25" s="19"/>
    </row>
    <row r="26" s="1" customFormat="1" ht="16.5" spans="1:10">
      <c r="A26" s="15">
        <v>23</v>
      </c>
      <c r="B26" s="19" t="s">
        <v>64</v>
      </c>
      <c r="C26" s="19" t="s">
        <v>61</v>
      </c>
      <c r="D26" s="19">
        <v>2</v>
      </c>
      <c r="E26" s="19" t="s">
        <v>62</v>
      </c>
      <c r="F26" s="20">
        <v>3000</v>
      </c>
      <c r="G26" s="21">
        <f t="shared" si="0"/>
        <v>6000</v>
      </c>
      <c r="H26" s="21"/>
      <c r="I26" s="33"/>
      <c r="J26" s="19"/>
    </row>
    <row r="27" s="2" customFormat="1" ht="27.95" customHeight="1" spans="1:10">
      <c r="A27" s="23" t="s">
        <v>65</v>
      </c>
      <c r="B27" s="23"/>
      <c r="C27" s="23"/>
      <c r="D27" s="23"/>
      <c r="E27" s="23"/>
      <c r="F27" s="23"/>
      <c r="G27" s="18">
        <f>SUM(G4:G26)</f>
        <v>85315</v>
      </c>
      <c r="H27" s="24"/>
      <c r="I27" s="24">
        <f>SUM(I3:I23)</f>
        <v>0</v>
      </c>
      <c r="J27" s="14"/>
    </row>
    <row r="28" s="2" customFormat="1" ht="24.95" customHeight="1" spans="1:10">
      <c r="A28" s="23" t="s">
        <v>66</v>
      </c>
      <c r="B28" s="23"/>
      <c r="C28" s="23"/>
      <c r="D28" s="23"/>
      <c r="E28" s="23"/>
      <c r="F28" s="25">
        <v>0.06</v>
      </c>
      <c r="G28" s="26">
        <f>G27*0.06</f>
        <v>5118.9</v>
      </c>
      <c r="H28" s="23"/>
      <c r="I28" s="23"/>
      <c r="J28" s="23"/>
    </row>
    <row r="29" s="2" customFormat="1" ht="21.95" customHeight="1" spans="1:10">
      <c r="A29" s="23" t="s">
        <v>67</v>
      </c>
      <c r="B29" s="23"/>
      <c r="C29" s="23"/>
      <c r="D29" s="23"/>
      <c r="E29" s="23"/>
      <c r="F29" s="23"/>
      <c r="G29" s="26">
        <f>G27+G28</f>
        <v>90433.9</v>
      </c>
      <c r="H29" s="23"/>
      <c r="I29" s="23"/>
      <c r="J29" s="23"/>
    </row>
    <row r="30" ht="24.75" customHeight="1" spans="1:10">
      <c r="A30" s="9" t="s">
        <v>68</v>
      </c>
      <c r="B30" s="10"/>
      <c r="C30" s="10"/>
      <c r="D30" s="10"/>
      <c r="E30" s="10"/>
      <c r="F30" s="10"/>
      <c r="G30" s="10"/>
      <c r="H30" s="11"/>
      <c r="I30" s="11"/>
      <c r="J30" s="32"/>
    </row>
    <row r="31" ht="15" spans="1:10">
      <c r="A31" s="12" t="s">
        <v>2</v>
      </c>
      <c r="B31" s="12" t="s">
        <v>3</v>
      </c>
      <c r="C31" s="12" t="s">
        <v>4</v>
      </c>
      <c r="D31" s="12" t="s">
        <v>5</v>
      </c>
      <c r="E31" s="12" t="s">
        <v>6</v>
      </c>
      <c r="F31" s="12" t="s">
        <v>7</v>
      </c>
      <c r="G31" s="13" t="s">
        <v>8</v>
      </c>
      <c r="H31" s="14" t="s">
        <v>7</v>
      </c>
      <c r="I31" s="14" t="s">
        <v>8</v>
      </c>
      <c r="J31" s="12" t="s">
        <v>9</v>
      </c>
    </row>
    <row r="32" ht="42.75" customHeight="1" spans="1:10">
      <c r="A32" s="15">
        <v>1</v>
      </c>
      <c r="B32" s="15" t="s">
        <v>69</v>
      </c>
      <c r="C32" s="15" t="s">
        <v>70</v>
      </c>
      <c r="D32" s="15">
        <v>4</v>
      </c>
      <c r="E32" s="15" t="s">
        <v>71</v>
      </c>
      <c r="F32" s="17">
        <v>12000</v>
      </c>
      <c r="G32" s="17">
        <v>48000</v>
      </c>
      <c r="H32" s="24">
        <v>12000</v>
      </c>
      <c r="I32" s="24">
        <f>D32*H32</f>
        <v>48000</v>
      </c>
      <c r="J32" s="34"/>
    </row>
    <row r="33" ht="33" spans="1:10">
      <c r="A33" s="27">
        <v>2</v>
      </c>
      <c r="B33" s="15" t="s">
        <v>72</v>
      </c>
      <c r="C33" s="27" t="s">
        <v>73</v>
      </c>
      <c r="D33" s="15">
        <v>32</v>
      </c>
      <c r="E33" s="15" t="s">
        <v>44</v>
      </c>
      <c r="F33" s="17">
        <v>90</v>
      </c>
      <c r="G33" s="17">
        <v>2880</v>
      </c>
      <c r="H33" s="18">
        <v>90</v>
      </c>
      <c r="I33" s="24">
        <f t="shared" ref="I33:I51" si="1">D33*H33</f>
        <v>2880</v>
      </c>
      <c r="J33" s="35"/>
    </row>
    <row r="34" ht="16.5" spans="1:10">
      <c r="A34" s="15">
        <v>3</v>
      </c>
      <c r="B34" s="15" t="s">
        <v>74</v>
      </c>
      <c r="C34" s="15" t="s">
        <v>75</v>
      </c>
      <c r="D34" s="15">
        <v>28</v>
      </c>
      <c r="E34" s="15" t="s">
        <v>18</v>
      </c>
      <c r="F34" s="17">
        <v>5</v>
      </c>
      <c r="G34" s="17">
        <v>140</v>
      </c>
      <c r="H34" s="18">
        <v>5</v>
      </c>
      <c r="I34" s="24">
        <f t="shared" si="1"/>
        <v>140</v>
      </c>
      <c r="J34" s="15"/>
    </row>
    <row r="35" ht="16.5" spans="1:10">
      <c r="A35" s="15">
        <v>4</v>
      </c>
      <c r="B35" s="15" t="s">
        <v>76</v>
      </c>
      <c r="C35" s="27" t="s">
        <v>77</v>
      </c>
      <c r="D35" s="15">
        <v>350</v>
      </c>
      <c r="E35" s="15" t="s">
        <v>44</v>
      </c>
      <c r="F35" s="17">
        <v>3</v>
      </c>
      <c r="G35" s="17">
        <v>1050</v>
      </c>
      <c r="H35" s="18">
        <v>3</v>
      </c>
      <c r="I35" s="24">
        <f t="shared" si="1"/>
        <v>1050</v>
      </c>
      <c r="J35" s="15"/>
    </row>
    <row r="36" ht="16.5" spans="1:10">
      <c r="A36" s="27">
        <v>5</v>
      </c>
      <c r="B36" s="15" t="s">
        <v>78</v>
      </c>
      <c r="C36" s="27" t="s">
        <v>77</v>
      </c>
      <c r="D36" s="15">
        <v>350</v>
      </c>
      <c r="E36" s="15" t="s">
        <v>44</v>
      </c>
      <c r="F36" s="17">
        <v>3</v>
      </c>
      <c r="G36" s="17">
        <v>1050</v>
      </c>
      <c r="H36" s="18">
        <v>3</v>
      </c>
      <c r="I36" s="24">
        <f t="shared" si="1"/>
        <v>1050</v>
      </c>
      <c r="J36" s="15"/>
    </row>
    <row r="37" ht="16.5" spans="1:10">
      <c r="A37" s="15">
        <v>6</v>
      </c>
      <c r="B37" s="15" t="s">
        <v>79</v>
      </c>
      <c r="C37" s="15"/>
      <c r="D37" s="15">
        <v>30</v>
      </c>
      <c r="E37" s="15" t="s">
        <v>18</v>
      </c>
      <c r="F37" s="17">
        <v>16</v>
      </c>
      <c r="G37" s="17">
        <v>480</v>
      </c>
      <c r="H37" s="18">
        <v>16</v>
      </c>
      <c r="I37" s="24">
        <f t="shared" si="1"/>
        <v>480</v>
      </c>
      <c r="J37" s="15"/>
    </row>
    <row r="38" ht="16.5" spans="1:10">
      <c r="A38" s="15">
        <v>7</v>
      </c>
      <c r="B38" s="15" t="s">
        <v>80</v>
      </c>
      <c r="C38" s="15"/>
      <c r="D38" s="15">
        <v>20</v>
      </c>
      <c r="E38" s="15" t="s">
        <v>18</v>
      </c>
      <c r="F38" s="17">
        <v>13</v>
      </c>
      <c r="G38" s="17">
        <v>260</v>
      </c>
      <c r="H38" s="18">
        <v>13</v>
      </c>
      <c r="I38" s="24">
        <f t="shared" si="1"/>
        <v>260</v>
      </c>
      <c r="J38" s="15"/>
    </row>
    <row r="39" ht="16.5" spans="1:10">
      <c r="A39" s="27">
        <v>8</v>
      </c>
      <c r="B39" s="15" t="s">
        <v>81</v>
      </c>
      <c r="C39" s="15"/>
      <c r="D39" s="15">
        <v>5</v>
      </c>
      <c r="E39" s="15" t="s">
        <v>18</v>
      </c>
      <c r="F39" s="17">
        <v>20</v>
      </c>
      <c r="G39" s="17">
        <v>100</v>
      </c>
      <c r="H39" s="18">
        <v>20</v>
      </c>
      <c r="I39" s="24">
        <f t="shared" si="1"/>
        <v>100</v>
      </c>
      <c r="J39" s="15"/>
    </row>
    <row r="40" ht="16.5" spans="1:10">
      <c r="A40" s="15">
        <v>9</v>
      </c>
      <c r="B40" s="15" t="s">
        <v>82</v>
      </c>
      <c r="C40" s="27" t="s">
        <v>83</v>
      </c>
      <c r="D40" s="15">
        <v>350</v>
      </c>
      <c r="E40" s="15" t="s">
        <v>44</v>
      </c>
      <c r="F40" s="17">
        <v>4</v>
      </c>
      <c r="G40" s="17">
        <v>1400</v>
      </c>
      <c r="H40" s="18">
        <v>4</v>
      </c>
      <c r="I40" s="24">
        <f t="shared" si="1"/>
        <v>1400</v>
      </c>
      <c r="J40" s="15"/>
    </row>
    <row r="41" ht="33" spans="1:10">
      <c r="A41" s="15">
        <v>10</v>
      </c>
      <c r="B41" s="15" t="s">
        <v>84</v>
      </c>
      <c r="C41" s="28" t="s">
        <v>85</v>
      </c>
      <c r="D41" s="15">
        <v>10</v>
      </c>
      <c r="E41" s="15" t="s">
        <v>52</v>
      </c>
      <c r="F41" s="17">
        <v>250</v>
      </c>
      <c r="G41" s="17">
        <v>2500</v>
      </c>
      <c r="H41" s="18">
        <v>250</v>
      </c>
      <c r="I41" s="24">
        <f t="shared" si="1"/>
        <v>2500</v>
      </c>
      <c r="J41" s="15"/>
    </row>
    <row r="42" ht="33" spans="1:10">
      <c r="A42" s="27">
        <v>11</v>
      </c>
      <c r="B42" s="15" t="s">
        <v>86</v>
      </c>
      <c r="C42" s="27" t="s">
        <v>87</v>
      </c>
      <c r="D42" s="15">
        <v>156</v>
      </c>
      <c r="E42" s="15" t="s">
        <v>44</v>
      </c>
      <c r="F42" s="17">
        <v>70</v>
      </c>
      <c r="G42" s="17">
        <v>10920</v>
      </c>
      <c r="H42" s="18">
        <v>70</v>
      </c>
      <c r="I42" s="24">
        <f t="shared" si="1"/>
        <v>10920</v>
      </c>
      <c r="J42" s="35"/>
    </row>
    <row r="43" ht="16.5" spans="1:10">
      <c r="A43" s="15">
        <v>12</v>
      </c>
      <c r="B43" s="15" t="s">
        <v>88</v>
      </c>
      <c r="C43" s="15" t="s">
        <v>89</v>
      </c>
      <c r="D43" s="15">
        <v>22</v>
      </c>
      <c r="E43" s="15" t="s">
        <v>18</v>
      </c>
      <c r="F43" s="17">
        <v>5</v>
      </c>
      <c r="G43" s="17">
        <v>110</v>
      </c>
      <c r="H43" s="18">
        <v>5</v>
      </c>
      <c r="I43" s="24">
        <f t="shared" si="1"/>
        <v>110</v>
      </c>
      <c r="J43" s="35"/>
    </row>
    <row r="44" ht="16.5" spans="1:10">
      <c r="A44" s="15">
        <v>13</v>
      </c>
      <c r="B44" s="15" t="s">
        <v>90</v>
      </c>
      <c r="C44" s="15" t="s">
        <v>91</v>
      </c>
      <c r="D44" s="15">
        <v>24</v>
      </c>
      <c r="E44" s="15" t="s">
        <v>92</v>
      </c>
      <c r="F44" s="17">
        <v>50</v>
      </c>
      <c r="G44" s="17">
        <v>1200</v>
      </c>
      <c r="H44" s="18">
        <v>50</v>
      </c>
      <c r="I44" s="24">
        <f t="shared" si="1"/>
        <v>1200</v>
      </c>
      <c r="J44" s="35"/>
    </row>
    <row r="45" ht="16.5" spans="1:10">
      <c r="A45" s="27">
        <v>14</v>
      </c>
      <c r="B45" s="15" t="s">
        <v>93</v>
      </c>
      <c r="C45" s="15"/>
      <c r="D45" s="15">
        <v>4</v>
      </c>
      <c r="E45" s="15" t="s">
        <v>92</v>
      </c>
      <c r="F45" s="17">
        <v>500</v>
      </c>
      <c r="G45" s="17">
        <v>2000</v>
      </c>
      <c r="H45" s="18">
        <v>500</v>
      </c>
      <c r="I45" s="24">
        <f t="shared" si="1"/>
        <v>2000</v>
      </c>
      <c r="J45" s="35"/>
    </row>
    <row r="46" ht="16.5" spans="1:10">
      <c r="A46" s="15">
        <v>15</v>
      </c>
      <c r="B46" s="15" t="s">
        <v>94</v>
      </c>
      <c r="C46" s="15" t="s">
        <v>25</v>
      </c>
      <c r="D46" s="15">
        <v>10</v>
      </c>
      <c r="E46" s="15" t="s">
        <v>95</v>
      </c>
      <c r="F46" s="17">
        <v>2</v>
      </c>
      <c r="G46" s="17">
        <v>20</v>
      </c>
      <c r="H46" s="18">
        <v>2</v>
      </c>
      <c r="I46" s="24">
        <f t="shared" si="1"/>
        <v>20</v>
      </c>
      <c r="J46" s="35"/>
    </row>
    <row r="47" ht="16.5" spans="1:10">
      <c r="A47" s="15">
        <v>16</v>
      </c>
      <c r="B47" s="15" t="s">
        <v>96</v>
      </c>
      <c r="C47" s="15"/>
      <c r="D47" s="15">
        <v>10</v>
      </c>
      <c r="E47" s="15" t="s">
        <v>18</v>
      </c>
      <c r="F47" s="17">
        <v>5</v>
      </c>
      <c r="G47" s="17">
        <v>50</v>
      </c>
      <c r="H47" s="18">
        <v>5</v>
      </c>
      <c r="I47" s="24">
        <f t="shared" si="1"/>
        <v>50</v>
      </c>
      <c r="J47" s="35"/>
    </row>
    <row r="48" ht="16.5" spans="1:10">
      <c r="A48" s="27">
        <v>17</v>
      </c>
      <c r="B48" s="15" t="s">
        <v>97</v>
      </c>
      <c r="C48" s="15" t="s">
        <v>25</v>
      </c>
      <c r="D48" s="15">
        <v>20</v>
      </c>
      <c r="E48" s="15" t="s">
        <v>18</v>
      </c>
      <c r="F48" s="17">
        <v>30</v>
      </c>
      <c r="G48" s="17">
        <v>600</v>
      </c>
      <c r="H48" s="18">
        <v>30</v>
      </c>
      <c r="I48" s="24">
        <f t="shared" si="1"/>
        <v>600</v>
      </c>
      <c r="J48" s="35"/>
    </row>
    <row r="49" ht="16.5" spans="1:10">
      <c r="A49" s="15">
        <v>18</v>
      </c>
      <c r="B49" s="15" t="s">
        <v>98</v>
      </c>
      <c r="C49" s="27"/>
      <c r="D49" s="15">
        <v>3</v>
      </c>
      <c r="E49" s="15" t="s">
        <v>18</v>
      </c>
      <c r="F49" s="17">
        <v>5</v>
      </c>
      <c r="G49" s="17">
        <v>15</v>
      </c>
      <c r="H49" s="18">
        <v>5</v>
      </c>
      <c r="I49" s="24">
        <f t="shared" si="1"/>
        <v>15</v>
      </c>
      <c r="J49" s="35"/>
    </row>
    <row r="50" ht="16.5" spans="1:10">
      <c r="A50" s="15">
        <v>19</v>
      </c>
      <c r="B50" s="15" t="s">
        <v>99</v>
      </c>
      <c r="C50" s="15"/>
      <c r="D50" s="15">
        <v>2</v>
      </c>
      <c r="E50" s="15" t="s">
        <v>100</v>
      </c>
      <c r="F50" s="17">
        <v>2000</v>
      </c>
      <c r="G50" s="17">
        <v>4000</v>
      </c>
      <c r="H50" s="18">
        <v>2000</v>
      </c>
      <c r="I50" s="24">
        <f t="shared" si="1"/>
        <v>4000</v>
      </c>
      <c r="J50" s="15"/>
    </row>
    <row r="51" ht="16.5" spans="1:10">
      <c r="A51" s="27">
        <v>20</v>
      </c>
      <c r="B51" s="15" t="s">
        <v>101</v>
      </c>
      <c r="C51" s="15"/>
      <c r="D51" s="15">
        <v>2</v>
      </c>
      <c r="E51" s="15" t="s">
        <v>102</v>
      </c>
      <c r="F51" s="17">
        <v>2000</v>
      </c>
      <c r="G51" s="17">
        <v>4000</v>
      </c>
      <c r="H51" s="18">
        <v>2000</v>
      </c>
      <c r="I51" s="24">
        <f t="shared" si="1"/>
        <v>4000</v>
      </c>
      <c r="J51" s="15"/>
    </row>
    <row r="52" ht="15" spans="1:10">
      <c r="A52" s="29" t="s">
        <v>65</v>
      </c>
      <c r="B52" s="30"/>
      <c r="C52" s="30"/>
      <c r="D52" s="30"/>
      <c r="E52" s="30"/>
      <c r="F52" s="31"/>
      <c r="G52" s="24">
        <f>SUM(G32:G51)</f>
        <v>80775</v>
      </c>
      <c r="H52" s="24"/>
      <c r="I52" s="24">
        <f>SUM(I32:I51)</f>
        <v>80775</v>
      </c>
      <c r="J52" s="36"/>
    </row>
    <row r="53" ht="16.5" spans="1:10">
      <c r="A53" s="23" t="s">
        <v>66</v>
      </c>
      <c r="B53" s="23"/>
      <c r="C53" s="23"/>
      <c r="D53" s="23"/>
      <c r="E53" s="23"/>
      <c r="F53" s="25">
        <v>0.06</v>
      </c>
      <c r="G53" s="26">
        <f>G52*0.06</f>
        <v>4846.5</v>
      </c>
      <c r="H53" s="24"/>
      <c r="I53" s="24"/>
      <c r="J53" s="36"/>
    </row>
    <row r="54" ht="16.5" spans="1:10">
      <c r="A54" s="23" t="s">
        <v>67</v>
      </c>
      <c r="B54" s="23"/>
      <c r="C54" s="23"/>
      <c r="D54" s="23"/>
      <c r="E54" s="23"/>
      <c r="F54" s="23"/>
      <c r="G54" s="26">
        <f>G52+G53</f>
        <v>85621.5</v>
      </c>
      <c r="H54" s="24"/>
      <c r="I54" s="24"/>
      <c r="J54" s="36"/>
    </row>
    <row r="55" ht="27" customHeight="1" spans="1:10">
      <c r="A55" s="9" t="s">
        <v>103</v>
      </c>
      <c r="B55" s="10"/>
      <c r="C55" s="10"/>
      <c r="D55" s="10"/>
      <c r="E55" s="10"/>
      <c r="F55" s="10"/>
      <c r="G55" s="10"/>
      <c r="H55" s="11"/>
      <c r="I55" s="11"/>
      <c r="J55" s="32"/>
    </row>
    <row r="56" ht="16.5" spans="1:10">
      <c r="A56" s="15">
        <v>1</v>
      </c>
      <c r="B56" s="15" t="s">
        <v>104</v>
      </c>
      <c r="C56" s="27" t="s">
        <v>105</v>
      </c>
      <c r="D56" s="15">
        <v>1</v>
      </c>
      <c r="E56" s="15" t="s">
        <v>71</v>
      </c>
      <c r="F56" s="17">
        <v>20000</v>
      </c>
      <c r="G56" s="17">
        <f t="shared" ref="G56:G76" si="2">F56*D56</f>
        <v>20000</v>
      </c>
      <c r="H56" s="18">
        <v>20000</v>
      </c>
      <c r="I56" s="18">
        <f>D56*H56</f>
        <v>20000</v>
      </c>
      <c r="J56" s="37"/>
    </row>
    <row r="57" ht="16.5" spans="1:10">
      <c r="A57" s="15">
        <v>2</v>
      </c>
      <c r="B57" s="15" t="s">
        <v>106</v>
      </c>
      <c r="C57" s="15" t="s">
        <v>107</v>
      </c>
      <c r="D57" s="15">
        <v>15</v>
      </c>
      <c r="E57" s="15" t="s">
        <v>108</v>
      </c>
      <c r="F57" s="17">
        <v>65</v>
      </c>
      <c r="G57" s="17">
        <f t="shared" si="2"/>
        <v>975</v>
      </c>
      <c r="H57" s="18">
        <v>65</v>
      </c>
      <c r="I57" s="18">
        <f t="shared" ref="I57:I79" si="3">D57*H57</f>
        <v>975</v>
      </c>
      <c r="J57" s="38"/>
    </row>
    <row r="58" ht="16.5" spans="1:10">
      <c r="A58" s="15">
        <v>3</v>
      </c>
      <c r="B58" s="15" t="s">
        <v>109</v>
      </c>
      <c r="C58" s="15" t="s">
        <v>107</v>
      </c>
      <c r="D58" s="15">
        <v>15</v>
      </c>
      <c r="E58" s="15" t="s">
        <v>108</v>
      </c>
      <c r="F58" s="17">
        <v>65</v>
      </c>
      <c r="G58" s="17">
        <f t="shared" si="2"/>
        <v>975</v>
      </c>
      <c r="H58" s="18">
        <v>65</v>
      </c>
      <c r="I58" s="18">
        <f t="shared" si="3"/>
        <v>975</v>
      </c>
      <c r="J58" s="38"/>
    </row>
    <row r="59" ht="16.5" spans="1:10">
      <c r="A59" s="15">
        <v>4</v>
      </c>
      <c r="B59" s="15" t="s">
        <v>58</v>
      </c>
      <c r="C59" s="15" t="s">
        <v>110</v>
      </c>
      <c r="D59" s="15">
        <v>4</v>
      </c>
      <c r="E59" s="15" t="s">
        <v>44</v>
      </c>
      <c r="F59" s="17">
        <v>45</v>
      </c>
      <c r="G59" s="17">
        <f t="shared" si="2"/>
        <v>180</v>
      </c>
      <c r="H59" s="18">
        <v>45</v>
      </c>
      <c r="I59" s="18">
        <f t="shared" si="3"/>
        <v>180</v>
      </c>
      <c r="J59" s="35"/>
    </row>
    <row r="60" ht="16.5" spans="1:10">
      <c r="A60" s="15">
        <v>5</v>
      </c>
      <c r="B60" s="15" t="s">
        <v>111</v>
      </c>
      <c r="C60" s="15" t="s">
        <v>112</v>
      </c>
      <c r="D60" s="15">
        <v>8</v>
      </c>
      <c r="E60" s="15" t="s">
        <v>18</v>
      </c>
      <c r="F60" s="17">
        <v>35</v>
      </c>
      <c r="G60" s="17">
        <f t="shared" si="2"/>
        <v>280</v>
      </c>
      <c r="H60" s="18">
        <v>35</v>
      </c>
      <c r="I60" s="18">
        <f t="shared" si="3"/>
        <v>280</v>
      </c>
      <c r="J60" s="35"/>
    </row>
    <row r="61" ht="16.5" spans="1:10">
      <c r="A61" s="15">
        <v>6</v>
      </c>
      <c r="B61" s="15" t="s">
        <v>113</v>
      </c>
      <c r="C61" s="15"/>
      <c r="D61" s="15">
        <v>1</v>
      </c>
      <c r="E61" s="15" t="s">
        <v>52</v>
      </c>
      <c r="F61" s="17">
        <v>200</v>
      </c>
      <c r="G61" s="17">
        <f t="shared" si="2"/>
        <v>200</v>
      </c>
      <c r="H61" s="18">
        <v>200</v>
      </c>
      <c r="I61" s="18">
        <f t="shared" si="3"/>
        <v>200</v>
      </c>
      <c r="J61" s="35"/>
    </row>
    <row r="62" ht="16.5" spans="1:10">
      <c r="A62" s="15">
        <v>7</v>
      </c>
      <c r="B62" s="15" t="s">
        <v>114</v>
      </c>
      <c r="C62" s="15"/>
      <c r="D62" s="15">
        <v>4</v>
      </c>
      <c r="E62" s="15" t="s">
        <v>115</v>
      </c>
      <c r="F62" s="17">
        <v>50</v>
      </c>
      <c r="G62" s="17">
        <f t="shared" si="2"/>
        <v>200</v>
      </c>
      <c r="H62" s="18">
        <v>50</v>
      </c>
      <c r="I62" s="18">
        <f t="shared" si="3"/>
        <v>200</v>
      </c>
      <c r="J62" s="35"/>
    </row>
    <row r="63" ht="16.5" spans="1:10">
      <c r="A63" s="15">
        <v>8</v>
      </c>
      <c r="B63" s="15" t="s">
        <v>116</v>
      </c>
      <c r="C63" s="15"/>
      <c r="D63" s="15">
        <v>1</v>
      </c>
      <c r="E63" s="15" t="s">
        <v>100</v>
      </c>
      <c r="F63" s="17">
        <v>500</v>
      </c>
      <c r="G63" s="17">
        <f t="shared" si="2"/>
        <v>500</v>
      </c>
      <c r="H63" s="18">
        <v>500</v>
      </c>
      <c r="I63" s="18">
        <f t="shared" si="3"/>
        <v>500</v>
      </c>
      <c r="J63" s="38"/>
    </row>
    <row r="64" ht="16.5" spans="1:10">
      <c r="A64" s="15">
        <v>9</v>
      </c>
      <c r="B64" s="15" t="s">
        <v>117</v>
      </c>
      <c r="C64" s="15" t="s">
        <v>118</v>
      </c>
      <c r="D64" s="15">
        <v>1</v>
      </c>
      <c r="E64" s="15" t="s">
        <v>100</v>
      </c>
      <c r="F64" s="17">
        <v>300</v>
      </c>
      <c r="G64" s="17">
        <f t="shared" si="2"/>
        <v>300</v>
      </c>
      <c r="H64" s="18">
        <v>350</v>
      </c>
      <c r="I64" s="18">
        <f t="shared" si="3"/>
        <v>350</v>
      </c>
      <c r="J64" s="38"/>
    </row>
    <row r="65" ht="16.5" spans="1:10">
      <c r="A65" s="15">
        <v>10</v>
      </c>
      <c r="B65" s="15" t="s">
        <v>119</v>
      </c>
      <c r="C65" s="27"/>
      <c r="D65" s="15">
        <v>11</v>
      </c>
      <c r="E65" s="15" t="s">
        <v>52</v>
      </c>
      <c r="F65" s="17">
        <v>300</v>
      </c>
      <c r="G65" s="17">
        <f t="shared" si="2"/>
        <v>3300</v>
      </c>
      <c r="H65" s="18">
        <v>500</v>
      </c>
      <c r="I65" s="18">
        <f t="shared" si="3"/>
        <v>5500</v>
      </c>
      <c r="J65" s="38"/>
    </row>
    <row r="66" ht="16.5" spans="1:10">
      <c r="A66" s="15">
        <v>11</v>
      </c>
      <c r="B66" s="15" t="s">
        <v>120</v>
      </c>
      <c r="C66" s="15"/>
      <c r="D66" s="15">
        <v>900</v>
      </c>
      <c r="E66" s="15" t="s">
        <v>115</v>
      </c>
      <c r="F66" s="17">
        <v>2</v>
      </c>
      <c r="G66" s="17">
        <f t="shared" si="2"/>
        <v>1800</v>
      </c>
      <c r="H66" s="18">
        <v>1.5</v>
      </c>
      <c r="I66" s="18">
        <f t="shared" si="3"/>
        <v>1350</v>
      </c>
      <c r="J66" s="38"/>
    </row>
    <row r="67" ht="16.5" spans="1:10">
      <c r="A67" s="15">
        <v>12</v>
      </c>
      <c r="B67" s="15" t="s">
        <v>121</v>
      </c>
      <c r="C67" s="15"/>
      <c r="D67" s="15">
        <v>900</v>
      </c>
      <c r="E67" s="15" t="s">
        <v>18</v>
      </c>
      <c r="F67" s="17">
        <v>1</v>
      </c>
      <c r="G67" s="17">
        <f t="shared" si="2"/>
        <v>900</v>
      </c>
      <c r="H67" s="18">
        <v>1</v>
      </c>
      <c r="I67" s="18">
        <f t="shared" si="3"/>
        <v>900</v>
      </c>
      <c r="J67" s="38"/>
    </row>
    <row r="68" ht="16.5" spans="1:10">
      <c r="A68" s="15">
        <v>13</v>
      </c>
      <c r="B68" s="15" t="s">
        <v>96</v>
      </c>
      <c r="C68" s="15"/>
      <c r="D68" s="15">
        <v>20</v>
      </c>
      <c r="E68" s="15" t="s">
        <v>122</v>
      </c>
      <c r="F68" s="17">
        <v>18</v>
      </c>
      <c r="G68" s="17">
        <f t="shared" si="2"/>
        <v>360</v>
      </c>
      <c r="H68" s="18">
        <v>18</v>
      </c>
      <c r="I68" s="18">
        <f t="shared" si="3"/>
        <v>360</v>
      </c>
      <c r="J68" s="35"/>
    </row>
    <row r="69" ht="16.5" spans="1:10">
      <c r="A69" s="15">
        <v>14</v>
      </c>
      <c r="B69" s="15" t="s">
        <v>47</v>
      </c>
      <c r="C69" s="15"/>
      <c r="D69" s="15">
        <v>2500</v>
      </c>
      <c r="E69" s="15" t="s">
        <v>49</v>
      </c>
      <c r="F69" s="17">
        <v>2</v>
      </c>
      <c r="G69" s="17">
        <f t="shared" si="2"/>
        <v>5000</v>
      </c>
      <c r="H69" s="18">
        <v>2</v>
      </c>
      <c r="I69" s="18">
        <f t="shared" si="3"/>
        <v>5000</v>
      </c>
      <c r="J69" s="38"/>
    </row>
    <row r="70" ht="16.5" spans="1:10">
      <c r="A70" s="15">
        <v>15</v>
      </c>
      <c r="B70" s="15" t="s">
        <v>47</v>
      </c>
      <c r="C70" s="15"/>
      <c r="D70" s="15">
        <v>480</v>
      </c>
      <c r="E70" s="15" t="s">
        <v>49</v>
      </c>
      <c r="F70" s="17">
        <v>2</v>
      </c>
      <c r="G70" s="17">
        <f t="shared" si="2"/>
        <v>960</v>
      </c>
      <c r="H70" s="18">
        <v>2</v>
      </c>
      <c r="I70" s="18">
        <f t="shared" si="3"/>
        <v>960</v>
      </c>
      <c r="J70" s="38"/>
    </row>
    <row r="71" ht="66" spans="1:10">
      <c r="A71" s="15">
        <v>16</v>
      </c>
      <c r="B71" s="15" t="s">
        <v>123</v>
      </c>
      <c r="C71" s="27" t="s">
        <v>124</v>
      </c>
      <c r="D71" s="15">
        <v>900</v>
      </c>
      <c r="E71" s="15" t="s">
        <v>125</v>
      </c>
      <c r="F71" s="17">
        <v>40</v>
      </c>
      <c r="G71" s="17">
        <f t="shared" si="2"/>
        <v>36000</v>
      </c>
      <c r="H71" s="18">
        <v>40</v>
      </c>
      <c r="I71" s="18">
        <f t="shared" si="3"/>
        <v>36000</v>
      </c>
      <c r="J71" s="37"/>
    </row>
    <row r="72" ht="16.5" spans="1:10">
      <c r="A72" s="15">
        <v>17</v>
      </c>
      <c r="B72" s="15" t="s">
        <v>126</v>
      </c>
      <c r="C72" s="27" t="s">
        <v>127</v>
      </c>
      <c r="D72" s="15">
        <v>900</v>
      </c>
      <c r="E72" s="15" t="s">
        <v>128</v>
      </c>
      <c r="F72" s="17">
        <v>15</v>
      </c>
      <c r="G72" s="17">
        <f t="shared" si="2"/>
        <v>13500</v>
      </c>
      <c r="H72" s="18">
        <v>15</v>
      </c>
      <c r="I72" s="18">
        <f t="shared" si="3"/>
        <v>13500</v>
      </c>
      <c r="J72" s="37"/>
    </row>
    <row r="73" ht="16.5" spans="1:10">
      <c r="A73" s="15">
        <v>18</v>
      </c>
      <c r="B73" s="15" t="s">
        <v>129</v>
      </c>
      <c r="C73" s="15"/>
      <c r="D73" s="15">
        <v>12</v>
      </c>
      <c r="E73" s="15" t="s">
        <v>44</v>
      </c>
      <c r="F73" s="17">
        <v>45</v>
      </c>
      <c r="G73" s="17">
        <f t="shared" si="2"/>
        <v>540</v>
      </c>
      <c r="H73" s="18">
        <v>45</v>
      </c>
      <c r="I73" s="18">
        <f t="shared" si="3"/>
        <v>540</v>
      </c>
      <c r="J73" s="35"/>
    </row>
    <row r="74" ht="16.5" spans="1:10">
      <c r="A74" s="15">
        <v>19</v>
      </c>
      <c r="B74" s="15" t="s">
        <v>130</v>
      </c>
      <c r="C74" s="15"/>
      <c r="D74" s="15">
        <v>1</v>
      </c>
      <c r="E74" s="15" t="s">
        <v>62</v>
      </c>
      <c r="F74" s="17">
        <v>3000</v>
      </c>
      <c r="G74" s="17">
        <f t="shared" si="2"/>
        <v>3000</v>
      </c>
      <c r="H74" s="18">
        <v>5000</v>
      </c>
      <c r="I74" s="18">
        <f t="shared" si="3"/>
        <v>5000</v>
      </c>
      <c r="J74" s="38"/>
    </row>
    <row r="75" ht="16.5" spans="1:10">
      <c r="A75" s="15">
        <v>20</v>
      </c>
      <c r="B75" s="15" t="s">
        <v>131</v>
      </c>
      <c r="C75" s="15" t="s">
        <v>132</v>
      </c>
      <c r="D75" s="15">
        <v>10</v>
      </c>
      <c r="E75" s="15" t="s">
        <v>62</v>
      </c>
      <c r="F75" s="17">
        <v>400</v>
      </c>
      <c r="G75" s="17">
        <f t="shared" si="2"/>
        <v>4000</v>
      </c>
      <c r="H75" s="18">
        <v>400</v>
      </c>
      <c r="I75" s="18">
        <f t="shared" si="3"/>
        <v>4000</v>
      </c>
      <c r="J75" s="38"/>
    </row>
    <row r="76" ht="16.5" spans="1:10">
      <c r="A76" s="15">
        <v>21</v>
      </c>
      <c r="B76" s="15" t="s">
        <v>133</v>
      </c>
      <c r="C76" s="15" t="s">
        <v>134</v>
      </c>
      <c r="D76" s="15">
        <v>13</v>
      </c>
      <c r="E76" s="15" t="s">
        <v>62</v>
      </c>
      <c r="F76" s="17">
        <v>300</v>
      </c>
      <c r="G76" s="17">
        <f t="shared" si="2"/>
        <v>3900</v>
      </c>
      <c r="H76" s="18">
        <v>300</v>
      </c>
      <c r="I76" s="18">
        <f t="shared" si="3"/>
        <v>3900</v>
      </c>
      <c r="J76" s="38"/>
    </row>
    <row r="77" ht="16.5" spans="1:10">
      <c r="A77" s="15">
        <v>22</v>
      </c>
      <c r="B77" s="15" t="s">
        <v>135</v>
      </c>
      <c r="C77" s="15"/>
      <c r="D77" s="15">
        <v>1</v>
      </c>
      <c r="E77" s="15" t="s">
        <v>100</v>
      </c>
      <c r="F77" s="17">
        <v>16500</v>
      </c>
      <c r="G77" s="17">
        <f>F77</f>
        <v>16500</v>
      </c>
      <c r="H77" s="18">
        <v>16860</v>
      </c>
      <c r="I77" s="18">
        <f t="shared" si="3"/>
        <v>16860</v>
      </c>
      <c r="J77" s="37"/>
    </row>
    <row r="78" ht="16.5" spans="1:10">
      <c r="A78" s="15">
        <v>23</v>
      </c>
      <c r="B78" s="15" t="s">
        <v>136</v>
      </c>
      <c r="C78" s="15"/>
      <c r="D78" s="4">
        <v>30</v>
      </c>
      <c r="E78" s="15" t="s">
        <v>137</v>
      </c>
      <c r="F78" s="17"/>
      <c r="G78" s="17">
        <v>10000</v>
      </c>
      <c r="H78" s="18"/>
      <c r="I78" s="18">
        <v>10000</v>
      </c>
      <c r="J78" s="37"/>
    </row>
    <row r="79" ht="16.5" spans="1:10">
      <c r="A79" s="15">
        <v>24</v>
      </c>
      <c r="B79" s="15" t="s">
        <v>138</v>
      </c>
      <c r="C79" s="15"/>
      <c r="D79" s="15">
        <v>1</v>
      </c>
      <c r="E79" s="15" t="s">
        <v>100</v>
      </c>
      <c r="F79" s="17">
        <v>2500</v>
      </c>
      <c r="G79" s="17">
        <f>F79*D79</f>
        <v>2500</v>
      </c>
      <c r="H79" s="18">
        <v>2500</v>
      </c>
      <c r="I79" s="18">
        <f t="shared" si="3"/>
        <v>2500</v>
      </c>
      <c r="J79" s="38"/>
    </row>
    <row r="80" ht="16.5" spans="1:10">
      <c r="A80" s="15">
        <v>25</v>
      </c>
      <c r="B80" s="15" t="s">
        <v>139</v>
      </c>
      <c r="C80" s="15" t="s">
        <v>140</v>
      </c>
      <c r="D80" s="15">
        <v>1</v>
      </c>
      <c r="E80" s="15" t="s">
        <v>100</v>
      </c>
      <c r="F80" s="17"/>
      <c r="G80" s="17">
        <f>SUM(G56:G79)*0.2</f>
        <v>25174</v>
      </c>
      <c r="H80" s="18"/>
      <c r="I80" s="18">
        <f>SUM(I56:I79)*0.2</f>
        <v>26006</v>
      </c>
      <c r="J80" s="38"/>
    </row>
    <row r="81" ht="15" spans="1:10">
      <c r="A81" s="36" t="s">
        <v>65</v>
      </c>
      <c r="B81" s="36"/>
      <c r="C81" s="36"/>
      <c r="D81" s="36"/>
      <c r="E81" s="36"/>
      <c r="F81" s="36"/>
      <c r="G81" s="39">
        <f>SUM(G56:G80)</f>
        <v>151044</v>
      </c>
      <c r="H81" s="24"/>
      <c r="I81" s="24">
        <f>SUM(I56:I80)</f>
        <v>156036</v>
      </c>
      <c r="J81" s="42"/>
    </row>
    <row r="82" ht="16.5" spans="1:10">
      <c r="A82" s="23" t="s">
        <v>66</v>
      </c>
      <c r="B82" s="23"/>
      <c r="C82" s="23"/>
      <c r="D82" s="23"/>
      <c r="E82" s="23"/>
      <c r="F82" s="25">
        <v>0.06</v>
      </c>
      <c r="G82" s="26">
        <f>G81*0.06</f>
        <v>9062.64</v>
      </c>
      <c r="H82" s="24"/>
      <c r="I82" s="24"/>
      <c r="J82" s="42"/>
    </row>
    <row r="83" ht="16.5" spans="1:10">
      <c r="A83" s="23" t="s">
        <v>67</v>
      </c>
      <c r="B83" s="23"/>
      <c r="C83" s="23"/>
      <c r="D83" s="23"/>
      <c r="E83" s="23"/>
      <c r="F83" s="23"/>
      <c r="G83" s="26">
        <f>G81+G82</f>
        <v>160106.64</v>
      </c>
      <c r="H83" s="24"/>
      <c r="I83" s="24"/>
      <c r="J83" s="42"/>
    </row>
    <row r="84" ht="15" spans="1:10">
      <c r="A84" s="40" t="s">
        <v>141</v>
      </c>
      <c r="B84" s="40"/>
      <c r="C84" s="40"/>
      <c r="D84" s="40"/>
      <c r="E84" s="40"/>
      <c r="F84" s="40"/>
      <c r="G84" s="41">
        <f>G83+G54+G29</f>
        <v>336162.04</v>
      </c>
      <c r="H84" s="24"/>
      <c r="I84" s="24">
        <f>I81+I52</f>
        <v>236811</v>
      </c>
      <c r="J84" s="43"/>
    </row>
    <row r="85" ht="15.95" customHeight="1" spans="1:1">
      <c r="A85" s="3" t="s">
        <v>142</v>
      </c>
    </row>
    <row r="86" ht="21" customHeight="1" spans="1:1">
      <c r="A86" s="3" t="s">
        <v>143</v>
      </c>
    </row>
    <row r="87" spans="2:4">
      <c r="B87" s="3" t="s">
        <v>144</v>
      </c>
      <c r="D87" s="3" t="s">
        <v>145</v>
      </c>
    </row>
  </sheetData>
  <mergeCells count="14">
    <mergeCell ref="A1:J1"/>
    <mergeCell ref="A2:J2"/>
    <mergeCell ref="A27:F27"/>
    <mergeCell ref="A28:E28"/>
    <mergeCell ref="A29:F29"/>
    <mergeCell ref="A30:J30"/>
    <mergeCell ref="A52:F52"/>
    <mergeCell ref="A53:E53"/>
    <mergeCell ref="A54:F54"/>
    <mergeCell ref="A55:J55"/>
    <mergeCell ref="A81:F81"/>
    <mergeCell ref="A82:E82"/>
    <mergeCell ref="A83:F83"/>
    <mergeCell ref="A84:F84"/>
  </mergeCells>
  <pageMargins left="0.748031496062992" right="0.748031496062992" top="0.984251968503937" bottom="0.984251968503937" header="0.511811023622047" footer="0.511811023622047"/>
  <pageSetup paperSize="9" scale="73" fitToWidth="0" orientation="landscape"/>
  <headerFooter alignWithMargins="0"/>
  <rowBreaks count="2" manualBreakCount="2">
    <brk id="29" max="9" man="1"/>
    <brk id="54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控制价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17737</dc:creator>
  <cp:lastModifiedBy>似水流年</cp:lastModifiedBy>
  <dcterms:created xsi:type="dcterms:W3CDTF">2022-04-23T15:32:00Z</dcterms:created>
  <cp:lastPrinted>2022-05-18T01:52:00Z</cp:lastPrinted>
  <dcterms:modified xsi:type="dcterms:W3CDTF">2022-05-25T04:25:19Z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2052-11.1.0.11691</vt:lpwstr>
  </property>
  <property fmtid="{D5CDD505-2E9C-101B-9397-08002B2CF9AE}" pid="3" name="ICV">
    <vt:lpwstr>75FF8250B7F64982A6297926FE977E63</vt:lpwstr>
  </property>
  <property fmtid="{D5CDD505-2E9C-101B-9397-08002B2CF9AE}" pid="4" name="commondata">
    <vt:lpwstr>eyJoZGlkIjoiZmZjMDE1YmZjNWVlMDY3MWUxMDNiOWZhMjc4ZDc0NmMifQ==</vt:lpwstr>
  </property>
</Properties>
</file>